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sutton\Documents\Emergency Services\"/>
    </mc:Choice>
  </mc:AlternateContent>
  <xr:revisionPtr revIDLastSave="0" documentId="13_ncr:1_{010C7CEA-2E6D-4DD1-8390-C6393C23B133}" xr6:coauthVersionLast="44" xr6:coauthVersionMax="44" xr10:uidLastSave="{00000000-0000-0000-0000-000000000000}"/>
  <bookViews>
    <workbookView xWindow="28680" yWindow="660" windowWidth="21840" windowHeight="13140" xr2:uid="{C2D509C0-73E5-4469-B894-0D0477D516E6}"/>
  </bookViews>
  <sheets>
    <sheet name="Sheet1" sheetId="1" r:id="rId1"/>
  </sheets>
  <definedNames>
    <definedName name="_xlnm.Print_Area" localSheetId="0">Sheet1!$F$1:$S$41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1" i="1" l="1"/>
  <c r="Q41" i="1"/>
  <c r="Q39" i="1"/>
  <c r="J36" i="1" l="1"/>
  <c r="J37" i="1"/>
  <c r="J35" i="1"/>
  <c r="S37" i="1"/>
  <c r="S35" i="1"/>
  <c r="R38" i="1" l="1"/>
  <c r="Q38" i="1"/>
  <c r="R36" i="1"/>
  <c r="S36" i="1" s="1"/>
  <c r="S38" i="1" l="1"/>
  <c r="R39" i="1"/>
  <c r="R40" i="1"/>
  <c r="H38" i="1" l="1"/>
  <c r="H39" i="1" s="1"/>
  <c r="H41" i="1"/>
  <c r="I38" i="1"/>
  <c r="I40" i="1" l="1"/>
  <c r="I41" i="1"/>
  <c r="J38" i="1"/>
  <c r="I39" i="1"/>
</calcChain>
</file>

<file path=xl/sharedStrings.xml><?xml version="1.0" encoding="utf-8"?>
<sst xmlns="http://schemas.openxmlformats.org/spreadsheetml/2006/main" count="158" uniqueCount="50">
  <si>
    <t>Code</t>
  </si>
  <si>
    <t>Count</t>
  </si>
  <si>
    <t>Acres</t>
  </si>
  <si>
    <t>40% Value</t>
  </si>
  <si>
    <t>Residential</t>
  </si>
  <si>
    <t>Residential Transitional</t>
  </si>
  <si>
    <t>Historical</t>
  </si>
  <si>
    <t>Agricultural</t>
  </si>
  <si>
    <t>Preferential</t>
  </si>
  <si>
    <t>Conservation Use</t>
  </si>
  <si>
    <t>Brownfield Property</t>
  </si>
  <si>
    <t>Forest Land Cons Use</t>
  </si>
  <si>
    <t>Environmentally Sensitive</t>
  </si>
  <si>
    <t>Commercial</t>
  </si>
  <si>
    <t>Industrial</t>
  </si>
  <si>
    <t>Utility</t>
  </si>
  <si>
    <t>Motor Vehicle</t>
  </si>
  <si>
    <t>Mobile Home</t>
  </si>
  <si>
    <t>Timber 100%</t>
  </si>
  <si>
    <t>Heavy Equipment</t>
  </si>
  <si>
    <t>Gross Digest</t>
  </si>
  <si>
    <t>Exemptions Bond</t>
  </si>
  <si>
    <t>Net Bond Digest</t>
  </si>
  <si>
    <t>Exemptions-M&amp;O</t>
  </si>
  <si>
    <t>Net M&amp;O Digest</t>
  </si>
  <si>
    <t>TAX LEVIED</t>
  </si>
  <si>
    <t>TYPE</t>
  </si>
  <si>
    <t>ASSESSED VALUE</t>
  </si>
  <si>
    <t>MILLAGE</t>
  </si>
  <si>
    <t>TAX</t>
  </si>
  <si>
    <t>M &amp; O</t>
  </si>
  <si>
    <t>BOND</t>
  </si>
  <si>
    <t>Habersham County</t>
  </si>
  <si>
    <t>Demorest</t>
  </si>
  <si>
    <t>Unincorporated Habersham County</t>
  </si>
  <si>
    <t>Fire Service Costs</t>
  </si>
  <si>
    <t>IPT conversion to Millage Rate</t>
  </si>
  <si>
    <t>Insurance Premium Tax (IPT)</t>
  </si>
  <si>
    <t>Clarkesville 100% valuation</t>
  </si>
  <si>
    <t>Habersham</t>
  </si>
  <si>
    <t>FY 2020</t>
  </si>
  <si>
    <t>Fire conversion to Millage Rate</t>
  </si>
  <si>
    <t>Demorest Fire District Tax</t>
  </si>
  <si>
    <t>unicorp digest revenue per mill</t>
  </si>
  <si>
    <t>Population 2010</t>
  </si>
  <si>
    <t>Clarkesville</t>
  </si>
  <si>
    <t>City Fire District Tax</t>
  </si>
  <si>
    <t>FY 12.31.18</t>
  </si>
  <si>
    <t>FY 2020 Budget</t>
  </si>
  <si>
    <t>Fire cost converted to Millage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</si>
</sst>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666666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1E0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3" fontId="3" fillId="2" borderId="0" xfId="0" applyNumberFormat="1" applyFont="1" applyFill="1" applyAlignment="1">
      <alignment horizontal="right" vertical="center" wrapText="1"/>
    </xf>
    <xf numFmtId="4" fontId="3" fillId="2" borderId="0" xfId="0" applyNumberFormat="1" applyFont="1" applyFill="1" applyAlignment="1">
      <alignment horizontal="right" vertical="center" wrapText="1"/>
    </xf>
    <xf numFmtId="0" fontId="3" fillId="0" borderId="0" xfId="0" applyFont="1"/>
    <xf numFmtId="0" fontId="3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166" fontId="3" fillId="0" borderId="0" xfId="1" applyNumberFormat="1" applyFont="1" applyBorder="1"/>
    <xf numFmtId="164" fontId="3" fillId="0" borderId="0" xfId="0" applyNumberFormat="1" applyFont="1" applyBorder="1"/>
    <xf numFmtId="165" fontId="3" fillId="0" borderId="5" xfId="2" applyNumberFormat="1" applyFont="1" applyBorder="1"/>
    <xf numFmtId="3" fontId="3" fillId="0" borderId="0" xfId="0" applyNumberFormat="1" applyFont="1" applyBorder="1"/>
    <xf numFmtId="43" fontId="3" fillId="0" borderId="0" xfId="1" applyFont="1" applyBorder="1"/>
    <xf numFmtId="0" fontId="3" fillId="0" borderId="6" xfId="0" applyFont="1" applyBorder="1"/>
    <xf numFmtId="0" fontId="3" fillId="0" borderId="7" xfId="0" applyFont="1" applyBorder="1"/>
    <xf numFmtId="43" fontId="3" fillId="0" borderId="7" xfId="1" applyFont="1" applyBorder="1"/>
    <xf numFmtId="0" fontId="3" fillId="0" borderId="8" xfId="0" applyFont="1" applyBorder="1"/>
    <xf numFmtId="2" fontId="3" fillId="0" borderId="0" xfId="0" applyNumberFormat="1" applyFont="1" applyBorder="1"/>
    <xf numFmtId="2" fontId="3" fillId="0" borderId="7" xfId="0" applyNumberFormat="1" applyFont="1" applyBorder="1"/>
    <xf numFmtId="164" fontId="3" fillId="0" borderId="0" xfId="1" applyNumberFormat="1" applyFont="1" applyBorder="1"/>
    <xf numFmtId="0" fontId="3" fillId="0" borderId="3" xfId="0" applyFont="1" applyBorder="1"/>
    <xf numFmtId="165" fontId="3" fillId="0" borderId="8" xfId="2" applyNumberFormat="1" applyFont="1" applyBorder="1"/>
    <xf numFmtId="0" fontId="0" fillId="0" borderId="0" xfId="0" applyBorder="1"/>
    <xf numFmtId="165" fontId="3" fillId="0" borderId="0" xfId="2" applyNumberFormat="1" applyFont="1" applyBorder="1"/>
    <xf numFmtId="0" fontId="0" fillId="0" borderId="0" xfId="0" applyFont="1"/>
    <xf numFmtId="0" fontId="0" fillId="0" borderId="3" xfId="0" applyFont="1" applyBorder="1"/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0</xdr:rowOff>
        </xdr:from>
        <xdr:to>
          <xdr:col>4</xdr:col>
          <xdr:colOff>504825</xdr:colOff>
          <xdr:row>30</xdr:row>
          <xdr:rowOff>104775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9</xdr:col>
          <xdr:colOff>504825</xdr:colOff>
          <xdr:row>30</xdr:row>
          <xdr:rowOff>104775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29</xdr:row>
          <xdr:rowOff>0</xdr:rowOff>
        </xdr:from>
        <xdr:to>
          <xdr:col>14</xdr:col>
          <xdr:colOff>504825</xdr:colOff>
          <xdr:row>30</xdr:row>
          <xdr:rowOff>104775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7FC16-2D9F-4B89-9D58-EB58912DD25F}">
  <sheetPr codeName="Sheet1">
    <pageSetUpPr fitToPage="1"/>
  </sheetPr>
  <dimension ref="A1:V45"/>
  <sheetViews>
    <sheetView tabSelected="1" topLeftCell="L19" workbookViewId="0">
      <selection activeCell="S41" sqref="F1:S41"/>
    </sheetView>
  </sheetViews>
  <sheetFormatPr defaultRowHeight="15" x14ac:dyDescent="0.25"/>
  <cols>
    <col min="1" max="1" width="20.7109375" customWidth="1"/>
    <col min="2" max="2" width="14.42578125" bestFit="1" customWidth="1"/>
    <col min="3" max="3" width="12.85546875" bestFit="1" customWidth="1"/>
    <col min="4" max="4" width="14.42578125" bestFit="1" customWidth="1"/>
    <col min="5" max="5" width="9.28515625" bestFit="1" customWidth="1"/>
    <col min="6" max="6" width="20" bestFit="1" customWidth="1"/>
    <col min="7" max="7" width="12.85546875" bestFit="1" customWidth="1"/>
    <col min="8" max="8" width="10.28515625" bestFit="1" customWidth="1"/>
    <col min="9" max="9" width="12.85546875" bestFit="1" customWidth="1"/>
    <col min="11" max="11" width="20.7109375" customWidth="1"/>
    <col min="12" max="12" width="10" bestFit="1" customWidth="1"/>
    <col min="13" max="13" width="9.42578125" bestFit="1" customWidth="1"/>
    <col min="14" max="14" width="10.140625" bestFit="1" customWidth="1"/>
    <col min="16" max="16" width="20.7109375" customWidth="1"/>
    <col min="17" max="17" width="9.85546875" bestFit="1" customWidth="1"/>
    <col min="18" max="18" width="11.28515625" bestFit="1" customWidth="1"/>
    <col min="19" max="19" width="8.5703125" bestFit="1" customWidth="1"/>
    <col min="20" max="20" width="9.28515625" bestFit="1" customWidth="1"/>
  </cols>
  <sheetData>
    <row r="1" spans="1:19" x14ac:dyDescent="0.25">
      <c r="A1" s="41" t="s">
        <v>32</v>
      </c>
      <c r="B1" s="41"/>
      <c r="C1" s="41"/>
      <c r="D1" s="41"/>
      <c r="E1" s="10"/>
      <c r="F1" s="43" t="s">
        <v>34</v>
      </c>
      <c r="G1" s="43"/>
      <c r="H1" s="43"/>
      <c r="I1" s="43"/>
      <c r="J1" s="10"/>
      <c r="K1" s="41" t="s">
        <v>33</v>
      </c>
      <c r="L1" s="41"/>
      <c r="M1" s="41"/>
      <c r="N1" s="41"/>
      <c r="O1" s="10"/>
      <c r="P1" s="43" t="s">
        <v>38</v>
      </c>
      <c r="Q1" s="43"/>
      <c r="R1" s="43"/>
      <c r="S1" s="43"/>
    </row>
    <row r="2" spans="1:19" ht="25.5" x14ac:dyDescent="0.25">
      <c r="A2" s="5" t="s">
        <v>0</v>
      </c>
      <c r="B2" s="6" t="s">
        <v>1</v>
      </c>
      <c r="C2" s="6" t="s">
        <v>2</v>
      </c>
      <c r="D2" s="6" t="s">
        <v>3</v>
      </c>
      <c r="E2" s="10"/>
      <c r="F2" s="1" t="s">
        <v>0</v>
      </c>
      <c r="G2" s="2" t="s">
        <v>1</v>
      </c>
      <c r="H2" s="2" t="s">
        <v>2</v>
      </c>
      <c r="I2" s="2" t="s">
        <v>3</v>
      </c>
      <c r="J2" s="10"/>
      <c r="K2" s="5" t="s">
        <v>0</v>
      </c>
      <c r="L2" s="6" t="s">
        <v>1</v>
      </c>
      <c r="M2" s="6" t="s">
        <v>2</v>
      </c>
      <c r="N2" s="6" t="s">
        <v>3</v>
      </c>
      <c r="O2" s="10"/>
      <c r="P2" s="1" t="s">
        <v>0</v>
      </c>
      <c r="Q2" s="2" t="s">
        <v>1</v>
      </c>
      <c r="R2" s="2" t="s">
        <v>2</v>
      </c>
      <c r="S2" s="2" t="s">
        <v>3</v>
      </c>
    </row>
    <row r="3" spans="1:19" x14ac:dyDescent="0.25">
      <c r="A3" s="39" t="s">
        <v>4</v>
      </c>
      <c r="B3" s="7">
        <v>36789</v>
      </c>
      <c r="C3" s="8">
        <v>42075.57</v>
      </c>
      <c r="D3" s="7">
        <v>868121564</v>
      </c>
      <c r="E3" s="10"/>
      <c r="F3" s="40" t="s">
        <v>4</v>
      </c>
      <c r="G3" s="3">
        <v>27999</v>
      </c>
      <c r="H3" s="4">
        <v>38126.14</v>
      </c>
      <c r="I3" s="3">
        <v>682480233</v>
      </c>
      <c r="J3" s="10"/>
      <c r="K3" s="39" t="s">
        <v>4</v>
      </c>
      <c r="L3" s="7">
        <v>1478</v>
      </c>
      <c r="M3" s="6">
        <v>595.5</v>
      </c>
      <c r="N3" s="7">
        <v>28293004</v>
      </c>
      <c r="O3" s="10"/>
      <c r="P3" s="40" t="s">
        <v>4</v>
      </c>
      <c r="Q3" s="3">
        <v>1539</v>
      </c>
      <c r="R3" s="2">
        <v>640.91999999999996</v>
      </c>
      <c r="S3" s="3">
        <v>37222702</v>
      </c>
    </row>
    <row r="4" spans="1:19" x14ac:dyDescent="0.25">
      <c r="A4" s="39" t="s">
        <v>5</v>
      </c>
      <c r="B4" s="6">
        <v>0</v>
      </c>
      <c r="C4" s="6">
        <v>0</v>
      </c>
      <c r="D4" s="6">
        <v>0</v>
      </c>
      <c r="E4" s="10"/>
      <c r="F4" s="40" t="s">
        <v>5</v>
      </c>
      <c r="G4" s="2">
        <v>0</v>
      </c>
      <c r="H4" s="2">
        <v>0</v>
      </c>
      <c r="I4" s="2">
        <v>0</v>
      </c>
      <c r="J4" s="10"/>
      <c r="K4" s="39" t="s">
        <v>5</v>
      </c>
      <c r="L4" s="6">
        <v>0</v>
      </c>
      <c r="M4" s="6">
        <v>0</v>
      </c>
      <c r="N4" s="6">
        <v>0</v>
      </c>
      <c r="O4" s="10"/>
      <c r="P4" s="40" t="s">
        <v>5</v>
      </c>
      <c r="Q4" s="2">
        <v>0</v>
      </c>
      <c r="R4" s="2">
        <v>0</v>
      </c>
      <c r="S4" s="2">
        <v>0</v>
      </c>
    </row>
    <row r="5" spans="1:19" x14ac:dyDescent="0.25">
      <c r="A5" s="39" t="s">
        <v>6</v>
      </c>
      <c r="B5" s="6">
        <v>0</v>
      </c>
      <c r="C5" s="6">
        <v>0</v>
      </c>
      <c r="D5" s="6">
        <v>0</v>
      </c>
      <c r="E5" s="10"/>
      <c r="F5" s="40" t="s">
        <v>6</v>
      </c>
      <c r="G5" s="2">
        <v>0</v>
      </c>
      <c r="H5" s="2">
        <v>0</v>
      </c>
      <c r="I5" s="2">
        <v>0</v>
      </c>
      <c r="J5" s="10"/>
      <c r="K5" s="39" t="s">
        <v>6</v>
      </c>
      <c r="L5" s="6">
        <v>0</v>
      </c>
      <c r="M5" s="6">
        <v>0</v>
      </c>
      <c r="N5" s="6">
        <v>0</v>
      </c>
      <c r="O5" s="10"/>
      <c r="P5" s="40" t="s">
        <v>6</v>
      </c>
      <c r="Q5" s="2">
        <v>0</v>
      </c>
      <c r="R5" s="2">
        <v>0</v>
      </c>
      <c r="S5" s="2">
        <v>0</v>
      </c>
    </row>
    <row r="6" spans="1:19" x14ac:dyDescent="0.25">
      <c r="A6" s="39" t="s">
        <v>7</v>
      </c>
      <c r="B6" s="7">
        <v>2113</v>
      </c>
      <c r="C6" s="8">
        <v>5462.95</v>
      </c>
      <c r="D6" s="7">
        <v>86433172</v>
      </c>
      <c r="E6" s="10"/>
      <c r="F6" s="40" t="s">
        <v>7</v>
      </c>
      <c r="G6" s="3">
        <v>2057</v>
      </c>
      <c r="H6" s="4">
        <v>5285.92</v>
      </c>
      <c r="I6" s="3">
        <v>84126712</v>
      </c>
      <c r="J6" s="10"/>
      <c r="K6" s="39" t="s">
        <v>7</v>
      </c>
      <c r="L6" s="6">
        <v>10</v>
      </c>
      <c r="M6" s="6">
        <v>69.78</v>
      </c>
      <c r="N6" s="7">
        <v>446140</v>
      </c>
      <c r="O6" s="10"/>
      <c r="P6" s="40" t="s">
        <v>7</v>
      </c>
      <c r="Q6" s="2">
        <v>12</v>
      </c>
      <c r="R6" s="2">
        <v>95.68</v>
      </c>
      <c r="S6" s="3">
        <v>653788</v>
      </c>
    </row>
    <row r="7" spans="1:19" x14ac:dyDescent="0.25">
      <c r="A7" s="39" t="s">
        <v>8</v>
      </c>
      <c r="B7" s="6">
        <v>7</v>
      </c>
      <c r="C7" s="6">
        <v>34.880000000000003</v>
      </c>
      <c r="D7" s="7">
        <v>120992</v>
      </c>
      <c r="E7" s="10"/>
      <c r="F7" s="40" t="s">
        <v>8</v>
      </c>
      <c r="G7" s="2">
        <v>6</v>
      </c>
      <c r="H7" s="2">
        <v>30.18</v>
      </c>
      <c r="I7" s="3">
        <v>105584</v>
      </c>
      <c r="J7" s="10"/>
      <c r="K7" s="39" t="s">
        <v>8</v>
      </c>
      <c r="L7" s="6">
        <v>0</v>
      </c>
      <c r="M7" s="6">
        <v>0</v>
      </c>
      <c r="N7" s="6">
        <v>0</v>
      </c>
      <c r="O7" s="10"/>
      <c r="P7" s="40" t="s">
        <v>8</v>
      </c>
      <c r="Q7" s="2">
        <v>0</v>
      </c>
      <c r="R7" s="2">
        <v>0</v>
      </c>
      <c r="S7" s="2">
        <v>0</v>
      </c>
    </row>
    <row r="8" spans="1:19" x14ac:dyDescent="0.25">
      <c r="A8" s="39" t="s">
        <v>9</v>
      </c>
      <c r="B8" s="7">
        <v>1965</v>
      </c>
      <c r="C8" s="8">
        <v>65517.440000000002</v>
      </c>
      <c r="D8" s="7">
        <v>164307272</v>
      </c>
      <c r="E8" s="10"/>
      <c r="F8" s="40" t="s">
        <v>9</v>
      </c>
      <c r="G8" s="3">
        <v>1915</v>
      </c>
      <c r="H8" s="4">
        <v>64445.81</v>
      </c>
      <c r="I8" s="3">
        <v>161249768</v>
      </c>
      <c r="J8" s="10"/>
      <c r="K8" s="39" t="s">
        <v>9</v>
      </c>
      <c r="L8" s="6">
        <v>9</v>
      </c>
      <c r="M8" s="6">
        <v>216.14</v>
      </c>
      <c r="N8" s="7">
        <v>457720</v>
      </c>
      <c r="O8" s="10"/>
      <c r="P8" s="40" t="s">
        <v>9</v>
      </c>
      <c r="Q8" s="2">
        <v>8</v>
      </c>
      <c r="R8" s="2">
        <v>155.27000000000001</v>
      </c>
      <c r="S8" s="3">
        <v>523224</v>
      </c>
    </row>
    <row r="9" spans="1:19" x14ac:dyDescent="0.25">
      <c r="A9" s="39" t="s">
        <v>10</v>
      </c>
      <c r="B9" s="6">
        <v>0</v>
      </c>
      <c r="C9" s="6">
        <v>0</v>
      </c>
      <c r="D9" s="6">
        <v>0</v>
      </c>
      <c r="E9" s="10"/>
      <c r="F9" s="40" t="s">
        <v>10</v>
      </c>
      <c r="G9" s="2">
        <v>0</v>
      </c>
      <c r="H9" s="2">
        <v>0</v>
      </c>
      <c r="I9" s="2">
        <v>0</v>
      </c>
      <c r="J9" s="10"/>
      <c r="K9" s="39" t="s">
        <v>10</v>
      </c>
      <c r="L9" s="6">
        <v>0</v>
      </c>
      <c r="M9" s="6">
        <v>0</v>
      </c>
      <c r="N9" s="6">
        <v>0</v>
      </c>
      <c r="O9" s="10"/>
      <c r="P9" s="40" t="s">
        <v>10</v>
      </c>
      <c r="Q9" s="2">
        <v>0</v>
      </c>
      <c r="R9" s="2">
        <v>0</v>
      </c>
      <c r="S9" s="2">
        <v>0</v>
      </c>
    </row>
    <row r="10" spans="1:19" x14ac:dyDescent="0.25">
      <c r="A10" s="39" t="s">
        <v>11</v>
      </c>
      <c r="B10" s="6">
        <v>8</v>
      </c>
      <c r="C10" s="6">
        <v>892.17</v>
      </c>
      <c r="D10" s="7">
        <v>1894328</v>
      </c>
      <c r="E10" s="10"/>
      <c r="F10" s="40" t="s">
        <v>11</v>
      </c>
      <c r="G10" s="2">
        <v>8</v>
      </c>
      <c r="H10" s="2">
        <v>892.17</v>
      </c>
      <c r="I10" s="3">
        <v>1894328</v>
      </c>
      <c r="J10" s="10"/>
      <c r="K10" s="39" t="s">
        <v>11</v>
      </c>
      <c r="L10" s="6">
        <v>0</v>
      </c>
      <c r="M10" s="6">
        <v>0</v>
      </c>
      <c r="N10" s="6">
        <v>0</v>
      </c>
      <c r="O10" s="10"/>
      <c r="P10" s="40" t="s">
        <v>11</v>
      </c>
      <c r="Q10" s="2">
        <v>0</v>
      </c>
      <c r="R10" s="2">
        <v>0</v>
      </c>
      <c r="S10" s="2">
        <v>0</v>
      </c>
    </row>
    <row r="11" spans="1:19" ht="25.5" x14ac:dyDescent="0.25">
      <c r="A11" s="39" t="s">
        <v>12</v>
      </c>
      <c r="B11" s="6">
        <v>1</v>
      </c>
      <c r="C11" s="8">
        <v>1944.87</v>
      </c>
      <c r="D11" s="7">
        <v>560124</v>
      </c>
      <c r="E11" s="10"/>
      <c r="F11" s="40" t="s">
        <v>12</v>
      </c>
      <c r="G11" s="2">
        <v>1</v>
      </c>
      <c r="H11" s="4">
        <v>1944.87</v>
      </c>
      <c r="I11" s="3">
        <v>560124</v>
      </c>
      <c r="J11" s="10"/>
      <c r="K11" s="39" t="s">
        <v>12</v>
      </c>
      <c r="L11" s="6">
        <v>0</v>
      </c>
      <c r="M11" s="6">
        <v>0</v>
      </c>
      <c r="N11" s="6">
        <v>0</v>
      </c>
      <c r="O11" s="10"/>
      <c r="P11" s="40" t="s">
        <v>12</v>
      </c>
      <c r="Q11" s="2">
        <v>0</v>
      </c>
      <c r="R11" s="2">
        <v>0</v>
      </c>
      <c r="S11" s="2">
        <v>0</v>
      </c>
    </row>
    <row r="12" spans="1:19" x14ac:dyDescent="0.25">
      <c r="A12" s="39" t="s">
        <v>13</v>
      </c>
      <c r="B12" s="7">
        <v>3917</v>
      </c>
      <c r="C12" s="8">
        <v>1841.62</v>
      </c>
      <c r="D12" s="7">
        <v>190068562</v>
      </c>
      <c r="E12" s="10"/>
      <c r="F12" s="40" t="s">
        <v>13</v>
      </c>
      <c r="G12" s="3">
        <v>1558</v>
      </c>
      <c r="H12" s="2">
        <v>985.21</v>
      </c>
      <c r="I12" s="3">
        <v>49150701</v>
      </c>
      <c r="J12" s="10"/>
      <c r="K12" s="39" t="s">
        <v>13</v>
      </c>
      <c r="L12" s="6">
        <v>149</v>
      </c>
      <c r="M12" s="6">
        <v>39.1</v>
      </c>
      <c r="N12" s="7">
        <v>5203105</v>
      </c>
      <c r="O12" s="10"/>
      <c r="P12" s="40" t="s">
        <v>13</v>
      </c>
      <c r="Q12" s="2">
        <v>649</v>
      </c>
      <c r="R12" s="2">
        <v>141.80000000000001</v>
      </c>
      <c r="S12" s="3">
        <v>23053808</v>
      </c>
    </row>
    <row r="13" spans="1:19" x14ac:dyDescent="0.25">
      <c r="A13" s="39" t="s">
        <v>14</v>
      </c>
      <c r="B13" s="6">
        <v>126</v>
      </c>
      <c r="C13" s="6">
        <v>739.68</v>
      </c>
      <c r="D13" s="7">
        <v>93867266</v>
      </c>
      <c r="E13" s="10"/>
      <c r="F13" s="40" t="s">
        <v>14</v>
      </c>
      <c r="G13" s="2">
        <v>56</v>
      </c>
      <c r="H13" s="2">
        <v>392.16</v>
      </c>
      <c r="I13" s="3">
        <v>17510707</v>
      </c>
      <c r="J13" s="10"/>
      <c r="K13" s="39" t="s">
        <v>14</v>
      </c>
      <c r="L13" s="6">
        <v>0</v>
      </c>
      <c r="M13" s="6">
        <v>0</v>
      </c>
      <c r="N13" s="6">
        <v>0</v>
      </c>
      <c r="O13" s="10"/>
      <c r="P13" s="40" t="s">
        <v>14</v>
      </c>
      <c r="Q13" s="2">
        <v>24</v>
      </c>
      <c r="R13" s="2">
        <v>52.49</v>
      </c>
      <c r="S13" s="3">
        <v>8769494</v>
      </c>
    </row>
    <row r="14" spans="1:19" x14ac:dyDescent="0.25">
      <c r="A14" s="39" t="s">
        <v>15</v>
      </c>
      <c r="B14" s="6">
        <v>66</v>
      </c>
      <c r="C14" s="8">
        <v>1315.19</v>
      </c>
      <c r="D14" s="7">
        <v>64315071</v>
      </c>
      <c r="E14" s="10"/>
      <c r="F14" s="40" t="s">
        <v>15</v>
      </c>
      <c r="G14" s="2">
        <v>18</v>
      </c>
      <c r="H14" s="2">
        <v>639.23</v>
      </c>
      <c r="I14" s="3">
        <v>42600777</v>
      </c>
      <c r="J14" s="10"/>
      <c r="K14" s="39" t="s">
        <v>15</v>
      </c>
      <c r="L14" s="6">
        <v>5</v>
      </c>
      <c r="M14" s="6">
        <v>0</v>
      </c>
      <c r="N14" s="7">
        <v>1285195</v>
      </c>
      <c r="O14" s="10"/>
      <c r="P14" s="40" t="s">
        <v>15</v>
      </c>
      <c r="Q14" s="2">
        <v>7</v>
      </c>
      <c r="R14" s="2">
        <v>0</v>
      </c>
      <c r="S14" s="3">
        <v>1647026</v>
      </c>
    </row>
    <row r="15" spans="1:19" x14ac:dyDescent="0.25">
      <c r="A15" s="39" t="s">
        <v>16</v>
      </c>
      <c r="B15" s="7">
        <v>23571</v>
      </c>
      <c r="C15" s="6"/>
      <c r="D15" s="7">
        <v>26759990</v>
      </c>
      <c r="E15" s="10"/>
      <c r="F15" s="40" t="s">
        <v>16</v>
      </c>
      <c r="G15" s="3">
        <v>19578</v>
      </c>
      <c r="H15" s="2"/>
      <c r="I15" s="3">
        <v>21945950</v>
      </c>
      <c r="J15" s="10"/>
      <c r="K15" s="39" t="s">
        <v>16</v>
      </c>
      <c r="L15" s="6">
        <v>532</v>
      </c>
      <c r="M15" s="6"/>
      <c r="N15" s="7">
        <v>646420</v>
      </c>
      <c r="O15" s="10"/>
      <c r="P15" s="40" t="s">
        <v>16</v>
      </c>
      <c r="Q15" s="2">
        <v>559</v>
      </c>
      <c r="R15" s="2"/>
      <c r="S15" s="3">
        <v>655450</v>
      </c>
    </row>
    <row r="16" spans="1:19" x14ac:dyDescent="0.25">
      <c r="A16" s="39" t="s">
        <v>17</v>
      </c>
      <c r="B16" s="7">
        <v>2215</v>
      </c>
      <c r="C16" s="6"/>
      <c r="D16" s="7">
        <v>9098220</v>
      </c>
      <c r="E16" s="10"/>
      <c r="F16" s="40" t="s">
        <v>17</v>
      </c>
      <c r="G16" s="3">
        <v>1723</v>
      </c>
      <c r="H16" s="2"/>
      <c r="I16" s="3">
        <v>7595200</v>
      </c>
      <c r="J16" s="10"/>
      <c r="K16" s="39" t="s">
        <v>17</v>
      </c>
      <c r="L16" s="6">
        <v>18</v>
      </c>
      <c r="M16" s="6"/>
      <c r="N16" s="7">
        <v>115572</v>
      </c>
      <c r="O16" s="10"/>
      <c r="P16" s="40" t="s">
        <v>17</v>
      </c>
      <c r="Q16" s="2">
        <v>14</v>
      </c>
      <c r="R16" s="2"/>
      <c r="S16" s="3">
        <v>29096</v>
      </c>
    </row>
    <row r="17" spans="1:19" x14ac:dyDescent="0.25">
      <c r="A17" s="39" t="s">
        <v>18</v>
      </c>
      <c r="B17" s="6">
        <v>7</v>
      </c>
      <c r="C17" s="6">
        <v>0</v>
      </c>
      <c r="D17" s="7">
        <v>96552</v>
      </c>
      <c r="E17" s="10"/>
      <c r="F17" s="40" t="s">
        <v>18</v>
      </c>
      <c r="G17" s="2">
        <v>7</v>
      </c>
      <c r="H17" s="2">
        <v>0</v>
      </c>
      <c r="I17" s="3">
        <v>96552</v>
      </c>
      <c r="J17" s="10"/>
      <c r="K17" s="39" t="s">
        <v>18</v>
      </c>
      <c r="L17" s="6">
        <v>0</v>
      </c>
      <c r="M17" s="6">
        <v>0</v>
      </c>
      <c r="N17" s="6">
        <v>0</v>
      </c>
      <c r="O17" s="10"/>
      <c r="P17" s="40" t="s">
        <v>18</v>
      </c>
      <c r="Q17" s="2">
        <v>0</v>
      </c>
      <c r="R17" s="2">
        <v>0</v>
      </c>
      <c r="S17" s="2">
        <v>0</v>
      </c>
    </row>
    <row r="18" spans="1:19" x14ac:dyDescent="0.25">
      <c r="A18" s="39" t="s">
        <v>19</v>
      </c>
      <c r="B18" s="6">
        <v>4</v>
      </c>
      <c r="C18" s="6"/>
      <c r="D18" s="7">
        <v>156615</v>
      </c>
      <c r="E18" s="10"/>
      <c r="F18" s="40" t="s">
        <v>19</v>
      </c>
      <c r="G18" s="2">
        <v>4</v>
      </c>
      <c r="H18" s="2"/>
      <c r="I18" s="3">
        <v>156615</v>
      </c>
      <c r="J18" s="10"/>
      <c r="K18" s="39" t="s">
        <v>19</v>
      </c>
      <c r="L18" s="6">
        <v>0</v>
      </c>
      <c r="M18" s="6"/>
      <c r="N18" s="6">
        <v>0</v>
      </c>
      <c r="O18" s="10"/>
      <c r="P18" s="40" t="s">
        <v>19</v>
      </c>
      <c r="Q18" s="2">
        <v>0</v>
      </c>
      <c r="R18" s="2"/>
      <c r="S18" s="2">
        <v>0</v>
      </c>
    </row>
    <row r="19" spans="1:19" x14ac:dyDescent="0.25">
      <c r="A19" s="39" t="s">
        <v>20</v>
      </c>
      <c r="B19" s="7">
        <v>70789</v>
      </c>
      <c r="C19" s="8">
        <v>119824.37</v>
      </c>
      <c r="D19" s="7">
        <v>1505799728</v>
      </c>
      <c r="E19" s="10"/>
      <c r="F19" s="40" t="s">
        <v>20</v>
      </c>
      <c r="G19" s="3">
        <v>54930</v>
      </c>
      <c r="H19" s="4">
        <v>112741.69</v>
      </c>
      <c r="I19" s="3">
        <v>1069473251</v>
      </c>
      <c r="J19" s="10"/>
      <c r="K19" s="39" t="s">
        <v>20</v>
      </c>
      <c r="L19" s="7">
        <v>2201</v>
      </c>
      <c r="M19" s="6">
        <v>920.52</v>
      </c>
      <c r="N19" s="7">
        <v>36447156</v>
      </c>
      <c r="O19" s="10"/>
      <c r="P19" s="40" t="s">
        <v>20</v>
      </c>
      <c r="Q19" s="3">
        <v>2812</v>
      </c>
      <c r="R19" s="4">
        <v>1086.1600000000001</v>
      </c>
      <c r="S19" s="3">
        <v>72554588</v>
      </c>
    </row>
    <row r="20" spans="1:19" x14ac:dyDescent="0.25">
      <c r="A20" s="39" t="s">
        <v>21</v>
      </c>
      <c r="B20" s="6"/>
      <c r="C20" s="6"/>
      <c r="D20" s="7">
        <v>191303484</v>
      </c>
      <c r="E20" s="10"/>
      <c r="F20" s="40" t="s">
        <v>21</v>
      </c>
      <c r="G20" s="2"/>
      <c r="H20" s="2"/>
      <c r="I20" s="3">
        <v>155544993</v>
      </c>
      <c r="J20" s="10"/>
      <c r="K20" s="39" t="s">
        <v>21</v>
      </c>
      <c r="L20" s="6"/>
      <c r="M20" s="6"/>
      <c r="N20" s="7">
        <v>1915781</v>
      </c>
      <c r="O20" s="10"/>
      <c r="P20" s="40" t="s">
        <v>21</v>
      </c>
      <c r="Q20" s="2"/>
      <c r="R20" s="2"/>
      <c r="S20" s="3">
        <v>5461229</v>
      </c>
    </row>
    <row r="21" spans="1:19" x14ac:dyDescent="0.25">
      <c r="A21" s="39" t="s">
        <v>22</v>
      </c>
      <c r="B21" s="6"/>
      <c r="C21" s="6"/>
      <c r="D21" s="7">
        <v>1314496244</v>
      </c>
      <c r="E21" s="10"/>
      <c r="F21" s="40" t="s">
        <v>22</v>
      </c>
      <c r="G21" s="2"/>
      <c r="H21" s="2"/>
      <c r="I21" s="3">
        <v>913928258</v>
      </c>
      <c r="J21" s="10"/>
      <c r="K21" s="39" t="s">
        <v>22</v>
      </c>
      <c r="L21" s="6"/>
      <c r="M21" s="6"/>
      <c r="N21" s="7">
        <v>34531375</v>
      </c>
      <c r="O21" s="10"/>
      <c r="P21" s="40" t="s">
        <v>22</v>
      </c>
      <c r="Q21" s="2"/>
      <c r="R21" s="2"/>
      <c r="S21" s="3">
        <v>67093359</v>
      </c>
    </row>
    <row r="22" spans="1:19" x14ac:dyDescent="0.25">
      <c r="A22" s="39" t="s">
        <v>20</v>
      </c>
      <c r="B22" s="7">
        <v>70789</v>
      </c>
      <c r="C22" s="8">
        <v>119824.37</v>
      </c>
      <c r="D22" s="7">
        <v>1505799728</v>
      </c>
      <c r="E22" s="10"/>
      <c r="F22" s="40" t="s">
        <v>20</v>
      </c>
      <c r="G22" s="3">
        <v>54930</v>
      </c>
      <c r="H22" s="4">
        <v>112741.69</v>
      </c>
      <c r="I22" s="3">
        <v>1069473251</v>
      </c>
      <c r="J22" s="10"/>
      <c r="K22" s="39" t="s">
        <v>20</v>
      </c>
      <c r="L22" s="7">
        <v>2201</v>
      </c>
      <c r="M22" s="6">
        <v>920.52</v>
      </c>
      <c r="N22" s="7">
        <v>36447156</v>
      </c>
      <c r="O22" s="10"/>
      <c r="P22" s="40" t="s">
        <v>20</v>
      </c>
      <c r="Q22" s="3">
        <v>2812</v>
      </c>
      <c r="R22" s="4">
        <v>1086.1600000000001</v>
      </c>
      <c r="S22" s="3">
        <v>72554588</v>
      </c>
    </row>
    <row r="23" spans="1:19" x14ac:dyDescent="0.25">
      <c r="A23" s="39" t="s">
        <v>23</v>
      </c>
      <c r="B23" s="6"/>
      <c r="C23" s="6"/>
      <c r="D23" s="7">
        <v>278325838</v>
      </c>
      <c r="E23" s="10"/>
      <c r="F23" s="40" t="s">
        <v>23</v>
      </c>
      <c r="G23" s="2"/>
      <c r="H23" s="2"/>
      <c r="I23" s="3">
        <v>226446675</v>
      </c>
      <c r="J23" s="10"/>
      <c r="K23" s="39" t="s">
        <v>23</v>
      </c>
      <c r="L23" s="6"/>
      <c r="M23" s="6"/>
      <c r="N23" s="7">
        <v>3984729</v>
      </c>
      <c r="O23" s="10"/>
      <c r="P23" s="40" t="s">
        <v>23</v>
      </c>
      <c r="Q23" s="2"/>
      <c r="R23" s="2"/>
      <c r="S23" s="3">
        <v>8409158</v>
      </c>
    </row>
    <row r="24" spans="1:19" x14ac:dyDescent="0.25">
      <c r="A24" s="39" t="s">
        <v>24</v>
      </c>
      <c r="B24" s="6"/>
      <c r="C24" s="6"/>
      <c r="D24" s="7">
        <v>1227473890</v>
      </c>
      <c r="E24" s="10"/>
      <c r="F24" s="40" t="s">
        <v>24</v>
      </c>
      <c r="G24" s="2"/>
      <c r="H24" s="2"/>
      <c r="I24" s="3">
        <v>843026576</v>
      </c>
      <c r="J24" s="10"/>
      <c r="K24" s="39" t="s">
        <v>24</v>
      </c>
      <c r="L24" s="6"/>
      <c r="M24" s="6"/>
      <c r="N24" s="7">
        <v>32462427</v>
      </c>
      <c r="O24" s="10"/>
      <c r="P24" s="40" t="s">
        <v>24</v>
      </c>
      <c r="Q24" s="2"/>
      <c r="R24" s="2"/>
      <c r="S24" s="3">
        <v>64145430</v>
      </c>
    </row>
    <row r="25" spans="1:19" x14ac:dyDescent="0.25">
      <c r="A25" s="41" t="s">
        <v>25</v>
      </c>
      <c r="B25" s="41"/>
      <c r="C25" s="41"/>
      <c r="D25" s="41"/>
      <c r="E25" s="10"/>
      <c r="F25" s="43" t="s">
        <v>25</v>
      </c>
      <c r="G25" s="43"/>
      <c r="H25" s="43"/>
      <c r="I25" s="43"/>
      <c r="J25" s="10"/>
      <c r="K25" s="41" t="s">
        <v>25</v>
      </c>
      <c r="L25" s="41"/>
      <c r="M25" s="41"/>
      <c r="N25" s="41"/>
      <c r="O25" s="10"/>
      <c r="P25" s="43" t="s">
        <v>25</v>
      </c>
      <c r="Q25" s="43"/>
      <c r="R25" s="43"/>
      <c r="S25" s="43"/>
    </row>
    <row r="26" spans="1:19" ht="25.5" x14ac:dyDescent="0.25">
      <c r="A26" s="5" t="s">
        <v>26</v>
      </c>
      <c r="B26" s="6" t="s">
        <v>27</v>
      </c>
      <c r="C26" s="6" t="s">
        <v>28</v>
      </c>
      <c r="D26" s="6" t="s">
        <v>29</v>
      </c>
      <c r="E26" s="10"/>
      <c r="F26" s="1" t="s">
        <v>26</v>
      </c>
      <c r="G26" s="2" t="s">
        <v>27</v>
      </c>
      <c r="H26" s="2" t="s">
        <v>28</v>
      </c>
      <c r="I26" s="2" t="s">
        <v>29</v>
      </c>
      <c r="J26" s="10"/>
      <c r="K26" s="5" t="s">
        <v>26</v>
      </c>
      <c r="L26" s="6" t="s">
        <v>27</v>
      </c>
      <c r="M26" s="6" t="s">
        <v>28</v>
      </c>
      <c r="N26" s="6" t="s">
        <v>29</v>
      </c>
      <c r="O26" s="10"/>
      <c r="P26" s="1" t="s">
        <v>26</v>
      </c>
      <c r="Q26" s="2" t="s">
        <v>27</v>
      </c>
      <c r="R26" s="2" t="s">
        <v>28</v>
      </c>
      <c r="S26" s="2" t="s">
        <v>29</v>
      </c>
    </row>
    <row r="27" spans="1:19" x14ac:dyDescent="0.25">
      <c r="A27" s="5" t="s">
        <v>30</v>
      </c>
      <c r="B27" s="7">
        <v>1227473890</v>
      </c>
      <c r="C27" s="6"/>
      <c r="D27" s="6"/>
      <c r="E27" s="10"/>
      <c r="F27" s="1" t="s">
        <v>30</v>
      </c>
      <c r="G27" s="3">
        <v>843026576</v>
      </c>
      <c r="H27" s="2">
        <v>11.689</v>
      </c>
      <c r="I27" s="4">
        <v>9854137.6500000004</v>
      </c>
      <c r="J27" s="10"/>
      <c r="K27" s="5" t="s">
        <v>30</v>
      </c>
      <c r="L27" s="7">
        <v>32462427</v>
      </c>
      <c r="M27" s="6">
        <v>6.16</v>
      </c>
      <c r="N27" s="8">
        <v>199968.55</v>
      </c>
      <c r="O27" s="10"/>
      <c r="P27" s="1" t="s">
        <v>30</v>
      </c>
      <c r="Q27" s="3">
        <v>64145430</v>
      </c>
      <c r="R27" s="2">
        <v>6.35</v>
      </c>
      <c r="S27" s="4">
        <v>407323.48</v>
      </c>
    </row>
    <row r="28" spans="1:19" x14ac:dyDescent="0.25">
      <c r="A28" s="5" t="s">
        <v>31</v>
      </c>
      <c r="B28" s="7">
        <v>1314496244</v>
      </c>
      <c r="C28" s="6"/>
      <c r="D28" s="6"/>
      <c r="E28" s="10"/>
      <c r="F28" s="1" t="s">
        <v>31</v>
      </c>
      <c r="G28" s="3">
        <v>913928258</v>
      </c>
      <c r="H28" s="2">
        <v>0</v>
      </c>
      <c r="I28" s="2">
        <v>0</v>
      </c>
      <c r="J28" s="10"/>
      <c r="K28" s="5" t="s">
        <v>31</v>
      </c>
      <c r="L28" s="7">
        <v>34531375</v>
      </c>
      <c r="M28" s="6">
        <v>0</v>
      </c>
      <c r="N28" s="6">
        <v>0</v>
      </c>
      <c r="O28" s="10"/>
      <c r="P28" s="1" t="s">
        <v>31</v>
      </c>
      <c r="Q28" s="3">
        <v>67093359</v>
      </c>
      <c r="R28" s="2">
        <v>0</v>
      </c>
      <c r="S28" s="2">
        <v>0</v>
      </c>
    </row>
    <row r="29" spans="1:19" x14ac:dyDescent="0.25">
      <c r="A29" s="42"/>
      <c r="B29" s="42"/>
      <c r="C29" s="42"/>
      <c r="D29" s="42"/>
      <c r="E29" s="11"/>
      <c r="F29" s="42"/>
      <c r="G29" s="42"/>
      <c r="H29" s="42"/>
      <c r="I29" s="42"/>
      <c r="J29" s="12"/>
      <c r="K29" s="42"/>
      <c r="L29" s="42"/>
      <c r="M29" s="42"/>
      <c r="N29" s="42"/>
      <c r="O29" s="11"/>
      <c r="P29" s="9"/>
      <c r="Q29" s="9"/>
      <c r="R29" s="9"/>
      <c r="S29" s="9"/>
    </row>
    <row r="30" spans="1:19" x14ac:dyDescent="0.25">
      <c r="A30" s="42"/>
      <c r="B30" s="42"/>
      <c r="C30" s="42"/>
      <c r="D30" s="42"/>
      <c r="E30" s="1"/>
      <c r="F30" s="42"/>
      <c r="G30" s="42"/>
      <c r="H30" s="42"/>
      <c r="I30" s="42"/>
      <c r="J30" s="1"/>
      <c r="K30" s="42"/>
      <c r="L30" s="42"/>
      <c r="M30" s="42"/>
      <c r="N30" s="42"/>
      <c r="O30" s="1"/>
      <c r="P30" s="9"/>
      <c r="Q30" s="9"/>
      <c r="R30" s="9"/>
      <c r="S30" s="9"/>
    </row>
    <row r="31" spans="1:19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ht="15.75" thickBot="1" x14ac:dyDescent="0.3">
      <c r="F32" s="9"/>
      <c r="G32" s="37"/>
      <c r="H32" s="37"/>
      <c r="I32" s="37"/>
      <c r="J32" s="37"/>
      <c r="K32" s="37"/>
      <c r="L32" s="37"/>
      <c r="M32" s="37"/>
      <c r="N32" s="37"/>
    </row>
    <row r="33" spans="6:22" x14ac:dyDescent="0.25">
      <c r="F33" s="13"/>
      <c r="G33" s="14"/>
      <c r="H33" s="14" t="s">
        <v>40</v>
      </c>
      <c r="I33" s="15" t="s">
        <v>48</v>
      </c>
      <c r="J33" s="38"/>
      <c r="K33" s="37"/>
      <c r="L33" s="37"/>
      <c r="M33" s="37"/>
      <c r="N33" s="37"/>
      <c r="O33" s="13"/>
      <c r="P33" s="14"/>
      <c r="Q33" s="14" t="s">
        <v>40</v>
      </c>
      <c r="R33" s="14" t="s">
        <v>47</v>
      </c>
      <c r="S33" s="33"/>
    </row>
    <row r="34" spans="6:22" x14ac:dyDescent="0.25">
      <c r="F34" s="16"/>
      <c r="G34" s="17"/>
      <c r="H34" s="18" t="s">
        <v>39</v>
      </c>
      <c r="I34" s="19" t="s">
        <v>33</v>
      </c>
      <c r="J34" s="20"/>
      <c r="K34" s="37"/>
      <c r="L34" s="37"/>
      <c r="M34" s="37"/>
      <c r="N34" s="37"/>
      <c r="O34" s="16"/>
      <c r="P34" s="17"/>
      <c r="Q34" s="18" t="s">
        <v>39</v>
      </c>
      <c r="R34" s="17" t="s">
        <v>45</v>
      </c>
      <c r="S34" s="20"/>
    </row>
    <row r="35" spans="6:22" x14ac:dyDescent="0.25">
      <c r="F35" s="16" t="s">
        <v>44</v>
      </c>
      <c r="G35" s="17"/>
      <c r="H35" s="21">
        <v>43048</v>
      </c>
      <c r="I35" s="21">
        <v>1824</v>
      </c>
      <c r="J35" s="23">
        <f>I35/H35</f>
        <v>4.2371306448615496E-2</v>
      </c>
      <c r="K35" s="37"/>
      <c r="L35" s="37"/>
      <c r="M35" s="37"/>
      <c r="N35" s="37"/>
      <c r="O35" s="16" t="s">
        <v>44</v>
      </c>
      <c r="P35" s="17"/>
      <c r="Q35" s="21">
        <v>43048</v>
      </c>
      <c r="R35" s="21">
        <v>1734</v>
      </c>
      <c r="S35" s="23">
        <f>R35/Q35</f>
        <v>4.0280616985690389E-2</v>
      </c>
    </row>
    <row r="36" spans="6:22" x14ac:dyDescent="0.25">
      <c r="F36" s="16" t="s">
        <v>35</v>
      </c>
      <c r="G36" s="17"/>
      <c r="H36" s="22">
        <v>1954672</v>
      </c>
      <c r="I36" s="22">
        <v>533327</v>
      </c>
      <c r="J36" s="23">
        <f t="shared" ref="J36:J38" si="0">I36/H36</f>
        <v>0.27284731146709013</v>
      </c>
      <c r="K36" s="37"/>
      <c r="L36" s="37"/>
      <c r="M36" s="37"/>
      <c r="N36" s="37"/>
      <c r="O36" s="16" t="s">
        <v>35</v>
      </c>
      <c r="P36" s="17"/>
      <c r="Q36" s="22">
        <v>1954672</v>
      </c>
      <c r="R36" s="32">
        <f>388840+26566</f>
        <v>415406</v>
      </c>
      <c r="S36" s="23">
        <f t="shared" ref="S36:S38" si="1">R36/Q36</f>
        <v>0.212519542920756</v>
      </c>
    </row>
    <row r="37" spans="6:22" x14ac:dyDescent="0.25">
      <c r="F37" s="16" t="s">
        <v>37</v>
      </c>
      <c r="G37" s="17"/>
      <c r="H37" s="22">
        <v>2121831</v>
      </c>
      <c r="I37" s="22">
        <v>130714</v>
      </c>
      <c r="J37" s="23">
        <f t="shared" si="0"/>
        <v>6.1604340779260934E-2</v>
      </c>
      <c r="K37" s="37"/>
      <c r="L37" s="37"/>
      <c r="M37" s="37"/>
      <c r="N37" s="37"/>
      <c r="O37" s="16" t="s">
        <v>37</v>
      </c>
      <c r="P37" s="17"/>
      <c r="Q37" s="22">
        <v>2121831</v>
      </c>
      <c r="R37" s="32">
        <v>124213</v>
      </c>
      <c r="S37" s="23">
        <f t="shared" si="1"/>
        <v>5.8540477540388464E-2</v>
      </c>
    </row>
    <row r="38" spans="6:22" x14ac:dyDescent="0.25">
      <c r="F38" s="16" t="s">
        <v>43</v>
      </c>
      <c r="G38" s="17"/>
      <c r="H38" s="22">
        <f>G27/1000</f>
        <v>843026.576</v>
      </c>
      <c r="I38" s="22">
        <f>32462427/1000</f>
        <v>32462.427</v>
      </c>
      <c r="J38" s="23">
        <f t="shared" si="0"/>
        <v>3.8507003129163511E-2</v>
      </c>
      <c r="K38" s="37"/>
      <c r="L38" s="37"/>
      <c r="M38" s="37"/>
      <c r="N38" s="37"/>
      <c r="O38" s="16" t="s">
        <v>43</v>
      </c>
      <c r="P38" s="17"/>
      <c r="Q38" s="22">
        <f>G27/1000</f>
        <v>843026.576</v>
      </c>
      <c r="R38" s="32">
        <f>Q27/1000</f>
        <v>64145.43</v>
      </c>
      <c r="S38" s="23">
        <f t="shared" si="1"/>
        <v>7.6089451775479974E-2</v>
      </c>
    </row>
    <row r="39" spans="6:22" x14ac:dyDescent="0.25">
      <c r="F39" s="16" t="s">
        <v>49</v>
      </c>
      <c r="G39" s="17"/>
      <c r="H39" s="25">
        <f>H36/H38</f>
        <v>2.3186362751154834</v>
      </c>
      <c r="I39" s="25">
        <f>I36/I38</f>
        <v>16.429055042618963</v>
      </c>
      <c r="J39" s="23"/>
      <c r="K39" s="37"/>
      <c r="L39" s="37"/>
      <c r="M39" s="37"/>
      <c r="N39" s="37"/>
      <c r="O39" s="16" t="s">
        <v>41</v>
      </c>
      <c r="P39" s="17"/>
      <c r="Q39" s="25">
        <f>Q36/Q38</f>
        <v>2.3186362751154834</v>
      </c>
      <c r="R39" s="30">
        <f>R36/R38</f>
        <v>6.4760030449558137</v>
      </c>
      <c r="S39" s="23"/>
    </row>
    <row r="40" spans="6:22" x14ac:dyDescent="0.25">
      <c r="F40" s="16" t="s">
        <v>42</v>
      </c>
      <c r="G40" s="17"/>
      <c r="H40" s="25">
        <v>2.3199999999999998</v>
      </c>
      <c r="I40" s="22">
        <f>I38*H40</f>
        <v>75312.83064</v>
      </c>
      <c r="J40" s="20"/>
      <c r="K40" s="37"/>
      <c r="L40" s="37"/>
      <c r="M40" s="37"/>
      <c r="N40" s="37"/>
      <c r="O40" s="16" t="s">
        <v>46</v>
      </c>
      <c r="P40" s="17"/>
      <c r="Q40" s="25">
        <v>2.3199999999999998</v>
      </c>
      <c r="R40" s="22">
        <f>R38*Q40</f>
        <v>148817.3976</v>
      </c>
      <c r="S40" s="23"/>
    </row>
    <row r="41" spans="6:22" ht="15.75" thickBot="1" x14ac:dyDescent="0.3">
      <c r="F41" s="26" t="s">
        <v>36</v>
      </c>
      <c r="G41" s="27"/>
      <c r="H41" s="28">
        <f>H37/H38</f>
        <v>2.5169206528075101</v>
      </c>
      <c r="I41" s="28">
        <f>I37/I38</f>
        <v>4.0266243802411941</v>
      </c>
      <c r="J41" s="29"/>
      <c r="K41" s="37"/>
      <c r="L41" s="37"/>
      <c r="M41" s="37"/>
      <c r="N41" s="37"/>
      <c r="O41" s="26" t="s">
        <v>36</v>
      </c>
      <c r="P41" s="27"/>
      <c r="Q41" s="28">
        <f>Q37/Q38</f>
        <v>2.5169206528075101</v>
      </c>
      <c r="R41" s="31">
        <f>R37/R38</f>
        <v>1.9364278951750733</v>
      </c>
      <c r="S41" s="34"/>
    </row>
    <row r="42" spans="6:22" x14ac:dyDescent="0.25">
      <c r="K42" s="37"/>
      <c r="L42" s="37"/>
      <c r="M42" s="37"/>
      <c r="N42" s="37"/>
      <c r="O42" s="9"/>
    </row>
    <row r="44" spans="6:22" x14ac:dyDescent="0.25">
      <c r="O44" s="36"/>
      <c r="P44" s="17"/>
      <c r="Q44" s="17"/>
      <c r="R44" s="22"/>
      <c r="S44" s="32"/>
    </row>
    <row r="45" spans="6:22" x14ac:dyDescent="0.25">
      <c r="K45" s="17"/>
      <c r="L45" s="17"/>
      <c r="M45" s="24"/>
      <c r="N45" s="24"/>
      <c r="T45" s="36"/>
      <c r="U45" s="35"/>
      <c r="V45" s="35"/>
    </row>
  </sheetData>
  <mergeCells count="14">
    <mergeCell ref="A1:D1"/>
    <mergeCell ref="A25:D25"/>
    <mergeCell ref="A29:D29"/>
    <mergeCell ref="A30:D30"/>
    <mergeCell ref="F1:I1"/>
    <mergeCell ref="F25:I25"/>
    <mergeCell ref="F29:I29"/>
    <mergeCell ref="F30:I30"/>
    <mergeCell ref="K1:N1"/>
    <mergeCell ref="K25:N25"/>
    <mergeCell ref="K29:N29"/>
    <mergeCell ref="K30:N30"/>
    <mergeCell ref="P1:S1"/>
    <mergeCell ref="P25:S25"/>
  </mergeCells>
  <pageMargins left="0.25" right="0.25" top="0.75" bottom="0.75" header="0.3" footer="0.3"/>
  <pageSetup scale="76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4</xdr:col>
                <xdr:colOff>0</xdr:colOff>
                <xdr:row>29</xdr:row>
                <xdr:rowOff>0</xdr:rowOff>
              </from>
              <to>
                <xdr:col>4</xdr:col>
                <xdr:colOff>504825</xdr:colOff>
                <xdr:row>30</xdr:row>
                <xdr:rowOff>104775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7">
            <anchor moveWithCells="1">
              <from>
                <xdr:col>9</xdr:col>
                <xdr:colOff>0</xdr:colOff>
                <xdr:row>29</xdr:row>
                <xdr:rowOff>0</xdr:rowOff>
              </from>
              <to>
                <xdr:col>9</xdr:col>
                <xdr:colOff>504825</xdr:colOff>
                <xdr:row>30</xdr:row>
                <xdr:rowOff>104775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8" name="Control 3">
          <controlPr defaultSize="0" r:id="rId9">
            <anchor moveWithCells="1">
              <from>
                <xdr:col>14</xdr:col>
                <xdr:colOff>0</xdr:colOff>
                <xdr:row>29</xdr:row>
                <xdr:rowOff>0</xdr:rowOff>
              </from>
              <to>
                <xdr:col>14</xdr:col>
                <xdr:colOff>504825</xdr:colOff>
                <xdr:row>30</xdr:row>
                <xdr:rowOff>104775</xdr:rowOff>
              </to>
            </anchor>
          </controlPr>
        </control>
      </mc:Choice>
      <mc:Fallback>
        <control shapeId="1027" r:id="rId8" name="Control 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Sutton</dc:creator>
  <cp:lastModifiedBy>Phillip Sutton</cp:lastModifiedBy>
  <cp:lastPrinted>2020-03-05T16:02:34Z</cp:lastPrinted>
  <dcterms:created xsi:type="dcterms:W3CDTF">2020-02-24T16:12:50Z</dcterms:created>
  <dcterms:modified xsi:type="dcterms:W3CDTF">2020-03-05T16:02:38Z</dcterms:modified>
</cp:coreProperties>
</file>